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Foglio1" sheetId="1" r:id="rId1"/>
    <sheet name="Foglio2" sheetId="2" r:id="rId2"/>
    <sheet name="Foglio3" sheetId="3" r:id="rId3"/>
  </sheets>
  <calcPr calcId="125725" iterateDelta="1E-4"/>
</workbook>
</file>

<file path=xl/calcChain.xml><?xml version="1.0" encoding="utf-8"?>
<calcChain xmlns="http://schemas.openxmlformats.org/spreadsheetml/2006/main">
  <c r="AD3" i="1"/>
  <c r="AD4"/>
  <c r="AD5"/>
  <c r="AD2"/>
  <c r="AE2" s="1"/>
  <c r="AF3"/>
  <c r="AF4"/>
  <c r="AF5"/>
  <c r="AF2"/>
  <c r="AF6" l="1"/>
</calcChain>
</file>

<file path=xl/sharedStrings.xml><?xml version="1.0" encoding="utf-8"?>
<sst xmlns="http://schemas.openxmlformats.org/spreadsheetml/2006/main" count="81" uniqueCount="51">
  <si>
    <t>CIG CONTRATTO PRECEDENTE</t>
  </si>
  <si>
    <t>CIG MASTER</t>
  </si>
  <si>
    <t>CIG DERIVATO</t>
  </si>
  <si>
    <t>DESCRIZIONE CIG</t>
  </si>
  <si>
    <t>RIF DET. INTERCENT-ER</t>
  </si>
  <si>
    <t>LOTTO</t>
  </si>
  <si>
    <t>RAGIONE SOCIALE PROPOSTA</t>
  </si>
  <si>
    <t>P.IVA FORNITORE</t>
  </si>
  <si>
    <t>AIC</t>
  </si>
  <si>
    <t>DENOMINAZIONE ARTICOLO OPERATORE ECONOMICO</t>
  </si>
  <si>
    <t>ATC</t>
  </si>
  <si>
    <t>Principio Attivo</t>
  </si>
  <si>
    <t>UM OGGETTO INIZIATIVA</t>
  </si>
  <si>
    <t>UM/         CONF</t>
  </si>
  <si>
    <t>% DI SCONTO FISSATA PER LEGGE</t>
  </si>
  <si>
    <t>ULTERIORE % DI SCONTO FISSATA DA AIFA (1)</t>
  </si>
  <si>
    <t>ULTERIORE % DI SCONTO FISSATA DA AIFA (2)</t>
  </si>
  <si>
    <t>ULTERIORE % DI SCONTO FISSATA DA AIFA (3)</t>
  </si>
  <si>
    <t>ULTERIORE % DI SCONTO OFFERTA</t>
  </si>
  <si>
    <t>Prezzo in convenzione</t>
  </si>
  <si>
    <t>FABBISOGNO AUSL ROMAGNA + IRST 12 MESI</t>
  </si>
  <si>
    <t>FABBISOGNI ANNUALI RA IC</t>
  </si>
  <si>
    <t xml:space="preserve">FABBISOGNI ANNUALI FO IC </t>
  </si>
  <si>
    <t>FABBISOGNI ANNUALI RN  IC</t>
  </si>
  <si>
    <t xml:space="preserve">FABBISOGNI ANNUALI CE IC </t>
  </si>
  <si>
    <t>FABBISOGNI AUSL ROMAGNA 12 MESI</t>
  </si>
  <si>
    <t>FABBISOGNI AUSL ROMAGNA AL 31/10/2019</t>
  </si>
  <si>
    <t>IMPORTO AUSL ROMAGNA AL 31/10/2019</t>
  </si>
  <si>
    <t>BISOGNI IRST AL 31/10/2019</t>
  </si>
  <si>
    <t>IMPORTO IRST AL 31/10/2019</t>
  </si>
  <si>
    <t>BISOGNI TOTALI AUSL ROMAGNA + IRST AL 31/10/2019</t>
  </si>
  <si>
    <t>IMPORTO COMPLESSIVO AUSL ROMAGNA + IRST AL 31/10/2019</t>
  </si>
  <si>
    <t>CONTO COGE</t>
  </si>
  <si>
    <t>6146698FA3_RA_392_2015</t>
  </si>
  <si>
    <t>71158064DF</t>
  </si>
  <si>
    <t>ADESIONE ALLA CONVENZIONE REGIONALE ESCLUSIVI AL 2017-2019_DITTA_CELGENE SRL_FINO AL 31/10/2019</t>
  </si>
  <si>
    <t>DET. 209 DEL 17/07/2017</t>
  </si>
  <si>
    <t>CELGENE SRL</t>
  </si>
  <si>
    <t>04947170967</t>
  </si>
  <si>
    <t>038016010</t>
  </si>
  <si>
    <t>REVLIMID*5MG 21 CPS CELGENE</t>
  </si>
  <si>
    <t>L04AX04</t>
  </si>
  <si>
    <t>LENALIDOMIDE</t>
  </si>
  <si>
    <t>'CAPSULA'</t>
  </si>
  <si>
    <t xml:space="preserve">09.01.059  “Medicinali con AIC” </t>
  </si>
  <si>
    <t>038016022</t>
  </si>
  <si>
    <t>REVLIMID*10MG 21 CPS CELGENE</t>
  </si>
  <si>
    <t>038016034</t>
  </si>
  <si>
    <t>REVLIMID*15MG 21 CPS CELGENE</t>
  </si>
  <si>
    <t>038016046</t>
  </si>
  <si>
    <t>REVLIMID*25MG 21 CPS CELGENE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</si>
</sst>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64" formatCode="0.0"/>
    <numFmt numFmtId="165" formatCode="0.00000"/>
    <numFmt numFmtId="166" formatCode="#,##0_ ;\-#,##0\ 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</font>
    <font>
      <b/>
      <sz val="8"/>
      <name val="Calibri"/>
      <family val="2"/>
    </font>
    <font>
      <b/>
      <sz val="10"/>
      <name val="Calibri"/>
      <family val="2"/>
    </font>
    <font>
      <b/>
      <sz val="7"/>
      <name val="Courier New"/>
      <family val="3"/>
    </font>
    <font>
      <b/>
      <sz val="10"/>
      <name val="Calibri"/>
    </font>
    <font>
      <b/>
      <sz val="8"/>
      <name val="Calibri"/>
    </font>
    <font>
      <sz val="10"/>
      <name val="Calibri"/>
      <family val="2"/>
    </font>
    <font>
      <sz val="8"/>
      <name val="Calibri"/>
      <family val="2"/>
    </font>
    <font>
      <b/>
      <sz val="9"/>
      <name val="Calibri"/>
    </font>
    <font>
      <b/>
      <sz val="9"/>
      <name val="Calibri"/>
      <family val="2"/>
    </font>
    <font>
      <b/>
      <sz val="8"/>
      <name val="Courier New"/>
      <family val="3"/>
    </font>
    <font>
      <sz val="10"/>
      <name val="Calibri"/>
    </font>
    <font>
      <sz val="9"/>
      <name val="Calibri"/>
    </font>
    <font>
      <sz val="9"/>
      <name val="Courier New"/>
      <family val="3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41">
    <xf numFmtId="0" fontId="0" fillId="0" borderId="0" xfId="0"/>
    <xf numFmtId="49" fontId="3" fillId="0" borderId="1" xfId="2" applyNumberFormat="1" applyFont="1" applyFill="1" applyBorder="1" applyAlignment="1" applyProtection="1">
      <alignment vertical="center" wrapText="1"/>
    </xf>
    <xf numFmtId="49" fontId="4" fillId="0" borderId="1" xfId="2" applyNumberFormat="1" applyFont="1" applyFill="1" applyBorder="1" applyAlignment="1" applyProtection="1">
      <alignment horizontal="left" vertical="center" wrapText="1"/>
    </xf>
    <xf numFmtId="49" fontId="4" fillId="0" borderId="1" xfId="2" applyNumberFormat="1" applyFont="1" applyFill="1" applyBorder="1" applyAlignment="1" applyProtection="1">
      <alignment horizontal="left" vertical="center" wrapText="1"/>
      <protection locked="0"/>
    </xf>
    <xf numFmtId="0" fontId="4" fillId="0" borderId="1" xfId="2" applyFont="1" applyFill="1" applyBorder="1" applyAlignment="1" applyProtection="1">
      <alignment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6" fillId="0" borderId="1" xfId="2" applyFont="1" applyFill="1" applyBorder="1" applyAlignment="1" applyProtection="1">
      <alignment vertical="center" wrapText="1"/>
    </xf>
    <xf numFmtId="49" fontId="7" fillId="0" borderId="1" xfId="2" applyNumberFormat="1" applyFont="1" applyFill="1" applyBorder="1" applyAlignment="1" applyProtection="1">
      <alignment vertical="center" wrapText="1"/>
    </xf>
    <xf numFmtId="49" fontId="6" fillId="0" borderId="1" xfId="2" applyNumberFormat="1" applyFont="1" applyFill="1" applyBorder="1" applyAlignment="1" applyProtection="1">
      <alignment vertical="center" wrapText="1"/>
    </xf>
    <xf numFmtId="0" fontId="7" fillId="0" borderId="1" xfId="2" applyFont="1" applyFill="1" applyBorder="1" applyAlignment="1" applyProtection="1">
      <alignment vertical="center" wrapText="1"/>
    </xf>
    <xf numFmtId="2" fontId="5" fillId="0" borderId="1" xfId="0" applyNumberFormat="1" applyFont="1" applyFill="1" applyBorder="1" applyAlignment="1" applyProtection="1">
      <alignment wrapText="1"/>
    </xf>
    <xf numFmtId="2" fontId="5" fillId="0" borderId="1" xfId="0" applyNumberFormat="1" applyFont="1" applyFill="1" applyBorder="1" applyAlignment="1" applyProtection="1">
      <alignment horizontal="center" wrapText="1"/>
    </xf>
    <xf numFmtId="164" fontId="5" fillId="0" borderId="1" xfId="0" applyNumberFormat="1" applyFont="1" applyFill="1" applyBorder="1" applyAlignment="1" applyProtection="1">
      <alignment horizontal="center" wrapText="1"/>
    </xf>
    <xf numFmtId="165" fontId="6" fillId="0" borderId="1" xfId="1" applyNumberFormat="1" applyFont="1" applyFill="1" applyBorder="1" applyAlignment="1" applyProtection="1">
      <alignment vertical="center" wrapText="1"/>
    </xf>
    <xf numFmtId="3" fontId="8" fillId="0" borderId="1" xfId="2" applyNumberFormat="1" applyFont="1" applyFill="1" applyBorder="1" applyAlignment="1" applyProtection="1">
      <alignment vertical="center" wrapText="1"/>
    </xf>
    <xf numFmtId="0" fontId="9" fillId="0" borderId="1" xfId="1" applyNumberFormat="1" applyFont="1" applyFill="1" applyBorder="1" applyAlignment="1" applyProtection="1">
      <alignment horizontal="center" vertical="center" wrapText="1"/>
    </xf>
    <xf numFmtId="0" fontId="9" fillId="0" borderId="1" xfId="2" applyNumberFormat="1" applyFont="1" applyFill="1" applyBorder="1" applyAlignment="1" applyProtection="1">
      <alignment horizontal="center" vertical="center" wrapText="1"/>
    </xf>
    <xf numFmtId="166" fontId="9" fillId="0" borderId="1" xfId="1" applyNumberFormat="1" applyFont="1" applyFill="1" applyBorder="1" applyAlignment="1" applyProtection="1">
      <alignment horizontal="center" vertical="center" wrapText="1"/>
    </xf>
    <xf numFmtId="43" fontId="9" fillId="0" borderId="1" xfId="1" applyFont="1" applyFill="1" applyBorder="1" applyAlignment="1" applyProtection="1">
      <alignment horizontal="center" vertical="center" wrapText="1"/>
    </xf>
    <xf numFmtId="3" fontId="10" fillId="0" borderId="1" xfId="2" applyNumberFormat="1" applyFont="1" applyFill="1" applyBorder="1" applyAlignment="1" applyProtection="1">
      <alignment vertical="center" wrapText="1"/>
    </xf>
    <xf numFmtId="2" fontId="10" fillId="0" borderId="1" xfId="2" applyNumberFormat="1" applyFont="1" applyFill="1" applyBorder="1" applyAlignment="1" applyProtection="1">
      <alignment vertical="center" wrapText="1"/>
    </xf>
    <xf numFmtId="4" fontId="6" fillId="0" borderId="1" xfId="2" applyNumberFormat="1" applyFont="1" applyFill="1" applyBorder="1" applyAlignment="1" applyProtection="1">
      <alignment vertical="center" wrapText="1"/>
    </xf>
    <xf numFmtId="0" fontId="11" fillId="0" borderId="1" xfId="2" applyFont="1" applyFill="1" applyBorder="1" applyAlignment="1" applyProtection="1">
      <alignment vertical="center" wrapText="1"/>
      <protection locked="0"/>
    </xf>
    <xf numFmtId="0" fontId="12" fillId="0" borderId="1" xfId="0" applyFont="1" applyFill="1" applyBorder="1" applyAlignment="1" applyProtection="1">
      <alignment horizontal="center" wrapText="1"/>
    </xf>
    <xf numFmtId="49" fontId="13" fillId="0" borderId="1" xfId="2" applyNumberFormat="1" applyFont="1" applyBorder="1" applyAlignment="1" applyProtection="1">
      <alignment horizontal="left" vertical="center" wrapText="1"/>
    </xf>
    <xf numFmtId="0" fontId="14" fillId="0" borderId="1" xfId="2" applyFont="1" applyBorder="1" applyAlignment="1" applyProtection="1">
      <alignment vertical="center" wrapText="1"/>
    </xf>
    <xf numFmtId="0" fontId="15" fillId="0" borderId="1" xfId="0" applyFont="1" applyBorder="1" applyAlignment="1" applyProtection="1">
      <alignment wrapText="1"/>
    </xf>
    <xf numFmtId="0" fontId="13" fillId="0" borderId="1" xfId="2" applyFont="1" applyFill="1" applyBorder="1" applyAlignment="1" applyProtection="1">
      <alignment vertical="center" wrapText="1"/>
    </xf>
    <xf numFmtId="0" fontId="13" fillId="0" borderId="1" xfId="2" applyFont="1" applyBorder="1" applyAlignment="1" applyProtection="1">
      <alignment vertical="center" wrapText="1"/>
    </xf>
    <xf numFmtId="49" fontId="14" fillId="0" borderId="1" xfId="2" applyNumberFormat="1" applyFont="1" applyBorder="1" applyAlignment="1" applyProtection="1">
      <alignment vertical="center" wrapText="1"/>
    </xf>
    <xf numFmtId="49" fontId="13" fillId="0" borderId="1" xfId="2" applyNumberFormat="1" applyFont="1" applyBorder="1" applyAlignment="1" applyProtection="1">
      <alignment vertical="center" wrapText="1"/>
    </xf>
    <xf numFmtId="0" fontId="13" fillId="0" borderId="1" xfId="2" applyFont="1" applyFill="1" applyBorder="1" applyAlignment="1" applyProtection="1">
      <alignment horizontal="right" vertical="center" wrapText="1"/>
      <protection locked="0"/>
    </xf>
    <xf numFmtId="2" fontId="13" fillId="0" borderId="1" xfId="2" applyNumberFormat="1" applyFont="1" applyBorder="1" applyAlignment="1" applyProtection="1">
      <alignment vertical="center" wrapText="1"/>
    </xf>
    <xf numFmtId="165" fontId="13" fillId="0" borderId="1" xfId="1" applyNumberFormat="1" applyFont="1" applyBorder="1" applyAlignment="1" applyProtection="1">
      <alignment vertical="center" wrapText="1"/>
    </xf>
    <xf numFmtId="3" fontId="13" fillId="0" borderId="1" xfId="2" applyNumberFormat="1" applyFont="1" applyBorder="1" applyAlignment="1" applyProtection="1">
      <alignment vertical="center" wrapText="1"/>
    </xf>
    <xf numFmtId="166" fontId="13" fillId="0" borderId="1" xfId="1" applyNumberFormat="1" applyFont="1" applyBorder="1" applyAlignment="1" applyProtection="1">
      <alignment vertical="center" wrapText="1"/>
    </xf>
    <xf numFmtId="3" fontId="13" fillId="2" borderId="1" xfId="2" applyNumberFormat="1" applyFont="1" applyFill="1" applyBorder="1" applyAlignment="1" applyProtection="1">
      <alignment vertical="center" wrapText="1"/>
    </xf>
    <xf numFmtId="4" fontId="13" fillId="0" borderId="1" xfId="2" applyNumberFormat="1" applyFont="1" applyBorder="1" applyAlignment="1" applyProtection="1">
      <alignment vertical="center" wrapText="1"/>
    </xf>
    <xf numFmtId="0" fontId="16" fillId="0" borderId="2" xfId="0" applyFont="1" applyBorder="1" applyAlignment="1" applyProtection="1">
      <alignment wrapText="1"/>
      <protection locked="0"/>
    </xf>
    <xf numFmtId="43" fontId="13" fillId="0" borderId="1" xfId="1" applyFont="1" applyBorder="1" applyAlignment="1" applyProtection="1">
      <alignment vertical="center" wrapText="1"/>
    </xf>
    <xf numFmtId="43" fontId="0" fillId="0" borderId="0" xfId="0" applyNumberFormat="1"/>
  </cellXfs>
  <cellStyles count="3">
    <cellStyle name="Migliaia" xfId="1" builtinId="3"/>
    <cellStyle name="Normale" xfId="0" builtinId="0"/>
    <cellStyle name="Normale_Farmaci esclusivi 2017-2019 FILE PER ADESIONExlsx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I6"/>
  <sheetViews>
    <sheetView tabSelected="1" topLeftCell="G1" workbookViewId="0">
      <selection activeCell="AF6" sqref="AF6"/>
    </sheetView>
  </sheetViews>
  <sheetFormatPr defaultRowHeight="15"/>
  <cols>
    <col min="21" max="28" width="0" hidden="1" customWidth="1"/>
    <col min="30" max="31" width="0" hidden="1" customWidth="1"/>
    <col min="32" max="32" width="13.28515625" bestFit="1" customWidth="1"/>
    <col min="33" max="35" width="0" hidden="1" customWidth="1"/>
  </cols>
  <sheetData>
    <row r="1" spans="1:35" ht="102">
      <c r="A1" s="1" t="s">
        <v>0</v>
      </c>
      <c r="B1" s="2" t="s">
        <v>1</v>
      </c>
      <c r="C1" s="3" t="s">
        <v>2</v>
      </c>
      <c r="D1" s="4" t="s">
        <v>3</v>
      </c>
      <c r="E1" s="5" t="s">
        <v>4</v>
      </c>
      <c r="F1" s="6" t="s">
        <v>5</v>
      </c>
      <c r="G1" s="6" t="s">
        <v>6</v>
      </c>
      <c r="H1" s="7" t="s">
        <v>7</v>
      </c>
      <c r="I1" s="8" t="s">
        <v>8</v>
      </c>
      <c r="J1" s="6" t="s">
        <v>9</v>
      </c>
      <c r="K1" s="6" t="s">
        <v>10</v>
      </c>
      <c r="L1" s="6" t="s">
        <v>11</v>
      </c>
      <c r="M1" s="6" t="s">
        <v>12</v>
      </c>
      <c r="N1" s="9" t="s">
        <v>13</v>
      </c>
      <c r="O1" s="10" t="s">
        <v>14</v>
      </c>
      <c r="P1" s="11" t="s">
        <v>15</v>
      </c>
      <c r="Q1" s="11" t="s">
        <v>16</v>
      </c>
      <c r="R1" s="11" t="s">
        <v>17</v>
      </c>
      <c r="S1" s="12" t="s">
        <v>18</v>
      </c>
      <c r="T1" s="13" t="s">
        <v>19</v>
      </c>
      <c r="U1" s="14" t="s">
        <v>20</v>
      </c>
      <c r="V1" s="15" t="s">
        <v>21</v>
      </c>
      <c r="W1" s="15" t="s">
        <v>22</v>
      </c>
      <c r="X1" s="16" t="s">
        <v>23</v>
      </c>
      <c r="Y1" s="16" t="s">
        <v>24</v>
      </c>
      <c r="Z1" s="16" t="s">
        <v>25</v>
      </c>
      <c r="AA1" s="17" t="s">
        <v>26</v>
      </c>
      <c r="AB1" s="18" t="s">
        <v>27</v>
      </c>
      <c r="AC1" s="19" t="s">
        <v>28</v>
      </c>
      <c r="AD1" s="19"/>
      <c r="AE1" s="19"/>
      <c r="AF1" s="20" t="s">
        <v>29</v>
      </c>
      <c r="AG1" s="19" t="s">
        <v>30</v>
      </c>
      <c r="AH1" s="21" t="s">
        <v>31</v>
      </c>
      <c r="AI1" s="22" t="s">
        <v>32</v>
      </c>
    </row>
    <row r="2" spans="1:35" ht="180">
      <c r="A2" s="23" t="s">
        <v>33</v>
      </c>
      <c r="B2" s="24" t="s">
        <v>34</v>
      </c>
      <c r="C2" s="24">
        <v>7190398822</v>
      </c>
      <c r="D2" s="25" t="s">
        <v>35</v>
      </c>
      <c r="E2" s="26" t="s">
        <v>36</v>
      </c>
      <c r="F2" s="27">
        <v>49</v>
      </c>
      <c r="G2" s="28" t="s">
        <v>37</v>
      </c>
      <c r="H2" s="29" t="s">
        <v>38</v>
      </c>
      <c r="I2" s="30" t="s">
        <v>39</v>
      </c>
      <c r="J2" s="28" t="s">
        <v>40</v>
      </c>
      <c r="K2" s="28" t="s">
        <v>41</v>
      </c>
      <c r="L2" s="28" t="s">
        <v>42</v>
      </c>
      <c r="M2" s="28" t="s">
        <v>43</v>
      </c>
      <c r="N2" s="31">
        <v>21</v>
      </c>
      <c r="O2" s="32"/>
      <c r="P2" s="32"/>
      <c r="Q2" s="32"/>
      <c r="R2" s="32"/>
      <c r="S2" s="32"/>
      <c r="T2" s="33">
        <v>172.84666999999999</v>
      </c>
      <c r="U2" s="34">
        <v>2848</v>
      </c>
      <c r="V2" s="34">
        <v>2400</v>
      </c>
      <c r="W2" s="34">
        <v>210</v>
      </c>
      <c r="X2" s="34">
        <v>63</v>
      </c>
      <c r="Y2" s="34">
        <v>63</v>
      </c>
      <c r="Z2" s="34">
        <v>2736</v>
      </c>
      <c r="AA2" s="35">
        <v>6384</v>
      </c>
      <c r="AB2" s="32">
        <v>1103453.1412799999</v>
      </c>
      <c r="AC2" s="34">
        <v>168</v>
      </c>
      <c r="AD2" s="34" t="e">
        <f>#REF!/12</f>
        <v>#REF!</v>
      </c>
      <c r="AE2" s="34" t="e">
        <f>AD2*1.22</f>
        <v>#REF!</v>
      </c>
      <c r="AF2" s="39">
        <f>AC2*T2</f>
        <v>29038.240559999998</v>
      </c>
      <c r="AG2" s="36">
        <v>6645</v>
      </c>
      <c r="AH2" s="37">
        <v>1148566.12215</v>
      </c>
      <c r="AI2" s="38" t="s">
        <v>44</v>
      </c>
    </row>
    <row r="3" spans="1:35" ht="180">
      <c r="A3" s="23" t="s">
        <v>33</v>
      </c>
      <c r="B3" s="24" t="s">
        <v>34</v>
      </c>
      <c r="C3" s="24">
        <v>7190398822</v>
      </c>
      <c r="D3" s="25" t="s">
        <v>35</v>
      </c>
      <c r="E3" s="26" t="s">
        <v>36</v>
      </c>
      <c r="F3" s="27">
        <v>49</v>
      </c>
      <c r="G3" s="28" t="s">
        <v>37</v>
      </c>
      <c r="H3" s="29" t="s">
        <v>38</v>
      </c>
      <c r="I3" s="30" t="s">
        <v>45</v>
      </c>
      <c r="J3" s="28" t="s">
        <v>46</v>
      </c>
      <c r="K3" s="28" t="s">
        <v>41</v>
      </c>
      <c r="L3" s="28" t="s">
        <v>42</v>
      </c>
      <c r="M3" s="28" t="s">
        <v>43</v>
      </c>
      <c r="N3" s="31">
        <v>21</v>
      </c>
      <c r="O3" s="32"/>
      <c r="P3" s="32"/>
      <c r="Q3" s="32"/>
      <c r="R3" s="32"/>
      <c r="S3" s="32"/>
      <c r="T3" s="33">
        <v>182.44952000000001</v>
      </c>
      <c r="U3" s="34">
        <v>5251</v>
      </c>
      <c r="V3" s="34">
        <v>2500</v>
      </c>
      <c r="W3" s="34">
        <v>210</v>
      </c>
      <c r="X3" s="34">
        <v>966</v>
      </c>
      <c r="Y3" s="34">
        <v>1050</v>
      </c>
      <c r="Z3" s="34">
        <v>4726</v>
      </c>
      <c r="AA3" s="35">
        <v>11027</v>
      </c>
      <c r="AB3" s="32">
        <v>2011870.8570400001</v>
      </c>
      <c r="AC3" s="34">
        <v>2730</v>
      </c>
      <c r="AD3" s="34" t="e">
        <f>#REF!/12</f>
        <v>#REF!</v>
      </c>
      <c r="AE3" s="34"/>
      <c r="AF3" s="39">
        <f>AC3*T3</f>
        <v>498087.18960000004</v>
      </c>
      <c r="AG3" s="36">
        <v>12252</v>
      </c>
      <c r="AH3" s="37">
        <v>2235371.5190400002</v>
      </c>
      <c r="AI3" s="38" t="s">
        <v>44</v>
      </c>
    </row>
    <row r="4" spans="1:35" ht="180">
      <c r="A4" s="23" t="s">
        <v>33</v>
      </c>
      <c r="B4" s="24" t="s">
        <v>34</v>
      </c>
      <c r="C4" s="24">
        <v>7190398822</v>
      </c>
      <c r="D4" s="25" t="s">
        <v>35</v>
      </c>
      <c r="E4" s="26" t="s">
        <v>36</v>
      </c>
      <c r="F4" s="27">
        <v>49</v>
      </c>
      <c r="G4" s="28" t="s">
        <v>37</v>
      </c>
      <c r="H4" s="29" t="s">
        <v>38</v>
      </c>
      <c r="I4" s="30" t="s">
        <v>47</v>
      </c>
      <c r="J4" s="28" t="s">
        <v>48</v>
      </c>
      <c r="K4" s="28" t="s">
        <v>41</v>
      </c>
      <c r="L4" s="28" t="s">
        <v>42</v>
      </c>
      <c r="M4" s="28" t="s">
        <v>43</v>
      </c>
      <c r="N4" s="31">
        <v>21</v>
      </c>
      <c r="O4" s="32"/>
      <c r="P4" s="32"/>
      <c r="Q4" s="32"/>
      <c r="R4" s="32"/>
      <c r="S4" s="32"/>
      <c r="T4" s="33">
        <v>192.05189999999999</v>
      </c>
      <c r="U4" s="34">
        <v>3495</v>
      </c>
      <c r="V4" s="34">
        <v>1500</v>
      </c>
      <c r="W4" s="34">
        <v>210</v>
      </c>
      <c r="X4" s="34">
        <v>315</v>
      </c>
      <c r="Y4" s="34">
        <v>840</v>
      </c>
      <c r="Z4" s="34">
        <v>2865</v>
      </c>
      <c r="AA4" s="35">
        <v>6685</v>
      </c>
      <c r="AB4" s="32">
        <v>1283866.9515</v>
      </c>
      <c r="AC4" s="34">
        <v>2100</v>
      </c>
      <c r="AD4" s="34" t="e">
        <f>#REF!/12</f>
        <v>#REF!</v>
      </c>
      <c r="AE4" s="34"/>
      <c r="AF4" s="39">
        <f>AC4*T4</f>
        <v>403308.99</v>
      </c>
      <c r="AG4" s="36">
        <v>8155</v>
      </c>
      <c r="AH4" s="37">
        <v>1566183.2445</v>
      </c>
      <c r="AI4" s="38" t="s">
        <v>44</v>
      </c>
    </row>
    <row r="5" spans="1:35" ht="180">
      <c r="A5" s="23" t="s">
        <v>33</v>
      </c>
      <c r="B5" s="24" t="s">
        <v>34</v>
      </c>
      <c r="C5" s="24">
        <v>7190398822</v>
      </c>
      <c r="D5" s="25" t="s">
        <v>35</v>
      </c>
      <c r="E5" s="26" t="s">
        <v>36</v>
      </c>
      <c r="F5" s="27">
        <v>49</v>
      </c>
      <c r="G5" s="28" t="s">
        <v>37</v>
      </c>
      <c r="H5" s="29" t="s">
        <v>38</v>
      </c>
      <c r="I5" s="30" t="s">
        <v>49</v>
      </c>
      <c r="J5" s="28" t="s">
        <v>50</v>
      </c>
      <c r="K5" s="28" t="s">
        <v>41</v>
      </c>
      <c r="L5" s="28" t="s">
        <v>42</v>
      </c>
      <c r="M5" s="28" t="s">
        <v>43</v>
      </c>
      <c r="N5" s="31">
        <v>21</v>
      </c>
      <c r="O5" s="32"/>
      <c r="P5" s="32"/>
      <c r="Q5" s="32"/>
      <c r="R5" s="32"/>
      <c r="S5" s="32"/>
      <c r="T5" s="33">
        <v>210.57142999999999</v>
      </c>
      <c r="U5" s="34">
        <v>5706</v>
      </c>
      <c r="V5" s="34">
        <v>1800</v>
      </c>
      <c r="W5" s="34">
        <v>210</v>
      </c>
      <c r="X5" s="34">
        <v>1491</v>
      </c>
      <c r="Y5" s="34">
        <v>840</v>
      </c>
      <c r="Z5" s="34">
        <v>4341</v>
      </c>
      <c r="AA5" s="35">
        <v>10129</v>
      </c>
      <c r="AB5" s="32">
        <v>2132878.0144699998</v>
      </c>
      <c r="AC5" s="34">
        <v>3150</v>
      </c>
      <c r="AD5" s="34" t="e">
        <f>#REF!/12</f>
        <v>#REF!</v>
      </c>
      <c r="AE5" s="34"/>
      <c r="AF5" s="39">
        <f>AC5*T5</f>
        <v>663300.00449999992</v>
      </c>
      <c r="AG5" s="36">
        <v>13314</v>
      </c>
      <c r="AH5" s="37">
        <v>2803548.0190199995</v>
      </c>
      <c r="AI5" s="38" t="s">
        <v>44</v>
      </c>
    </row>
    <row r="6" spans="1:35">
      <c r="AF6" s="40">
        <f>SUM(AF2:AF5)</f>
        <v>1593734.42466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stefania.venturi</dc:creator>
  <cp:lastModifiedBy>stefania.venturi</cp:lastModifiedBy>
  <dcterms:created xsi:type="dcterms:W3CDTF">2018-07-26T06:28:58Z</dcterms:created>
  <dcterms:modified xsi:type="dcterms:W3CDTF">2018-07-26T11:04:56Z</dcterms:modified>
</cp:coreProperties>
</file>